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ltedata\projekter\Investor Relations\Hjemmeside\Dokumenter\Bond issuance\Auction results\2026\"/>
    </mc:Choice>
  </mc:AlternateContent>
  <xr:revisionPtr revIDLastSave="0" documentId="13_ncr:1_{ED2EC326-8A63-408F-823F-B29854F32889}" xr6:coauthVersionLast="47" xr6:coauthVersionMax="47" xr10:uidLastSave="{00000000-0000-0000-0000-000000000000}"/>
  <bookViews>
    <workbookView xWindow="5020" yWindow="880" windowWidth="16040" windowHeight="9100" xr2:uid="{DB665E2C-C019-4FFC-A16C-1710C604CC5E}"/>
  </bookViews>
  <sheets>
    <sheet name="Content" sheetId="2" r:id="rId1"/>
    <sheet name="Auction resul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" i="3" l="1"/>
  <c r="Q10" i="3"/>
  <c r="R10" i="3"/>
  <c r="P10" i="3"/>
  <c r="O10" i="3"/>
  <c r="N10" i="3"/>
  <c r="Q9" i="3"/>
  <c r="R9" i="3"/>
  <c r="P9" i="3"/>
  <c r="N9" i="3"/>
</calcChain>
</file>

<file path=xl/sharedStrings.xml><?xml version="1.0" encoding="utf-8"?>
<sst xmlns="http://schemas.openxmlformats.org/spreadsheetml/2006/main" count="92" uniqueCount="41">
  <si>
    <t>Content</t>
  </si>
  <si>
    <t>Details</t>
  </si>
  <si>
    <t>Auction Results</t>
  </si>
  <si>
    <t>Auction results</t>
  </si>
  <si>
    <t>ISIN</t>
  </si>
  <si>
    <t>SDO/RO
(capital centre)</t>
  </si>
  <si>
    <t xml:space="preserve">Rating </t>
  </si>
  <si>
    <t>Coupon</t>
  </si>
  <si>
    <t>Maturity date 
(DD-MM-YY)</t>
  </si>
  <si>
    <t>LCR level</t>
  </si>
  <si>
    <t>Currency</t>
  </si>
  <si>
    <r>
      <t>Total announced offering</t>
    </r>
    <r>
      <rPr>
        <b/>
        <vertAlign val="superscript"/>
        <sz val="9"/>
        <color theme="1"/>
        <rFont val="Nykredit Sans"/>
      </rPr>
      <t xml:space="preserve">1 </t>
    </r>
    <r>
      <rPr>
        <b/>
        <sz val="9"/>
        <color theme="1"/>
        <rFont val="Nykredit Sans"/>
      </rPr>
      <t>(DKK/EUR million)</t>
    </r>
  </si>
  <si>
    <t>Bidding opens</t>
  </si>
  <si>
    <t>Bidding closes</t>
  </si>
  <si>
    <t>Allotment</t>
  </si>
  <si>
    <t>Offer (DKK/EUR m)</t>
  </si>
  <si>
    <t>Auction price</t>
  </si>
  <si>
    <t>Yield-to-maturity (%)</t>
  </si>
  <si>
    <t>Bids (DKK/EUR m)</t>
  </si>
  <si>
    <t>Bid-to-cover</t>
  </si>
  <si>
    <t>Added interest (%)</t>
  </si>
  <si>
    <t>SDO (H)</t>
  </si>
  <si>
    <t>AAA</t>
  </si>
  <si>
    <t>1b</t>
  </si>
  <si>
    <t>DKK</t>
  </si>
  <si>
    <t>DK000955086-5</t>
  </si>
  <si>
    <t>2a</t>
  </si>
  <si>
    <t>Adjustable</t>
  </si>
  <si>
    <t>RO (G)</t>
  </si>
  <si>
    <t>non-level</t>
  </si>
  <si>
    <t>EUR</t>
  </si>
  <si>
    <t>Offering and results February 2026</t>
  </si>
  <si>
    <t>1) Total announced offering refers to "Terms for Nykredit and Totalkredit's bond auctions", published on February 2th 2026</t>
  </si>
  <si>
    <t>DK000954284-7</t>
  </si>
  <si>
    <t>DK000955078-2</t>
  </si>
  <si>
    <t>DK000955140-0</t>
  </si>
  <si>
    <t>DK000955175-6</t>
  </si>
  <si>
    <t>DK000955167-3</t>
  </si>
  <si>
    <t>DK000955159-0</t>
  </si>
  <si>
    <t>DK000955183-0</t>
  </si>
  <si>
    <t>DK000955191-3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</si>
</sst>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-* #,##0_-;\-* #,##0_-;_-* &quot;-&quot;??_-;_-@_-"/>
    <numFmt numFmtId="167" formatCode="_-* #,##0.000_-;\-* #,##0.000_-;_-* &quot;-&quot;??_-;_-@_-"/>
    <numFmt numFmtId="168" formatCode="_-* #,##0.00000_-;\-* #,##0.000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u/>
      <sz val="14"/>
      <color theme="1"/>
      <name val="Nykredit Sans"/>
    </font>
    <font>
      <sz val="11"/>
      <color theme="1"/>
      <name val="Nykredit Sans"/>
    </font>
    <font>
      <b/>
      <sz val="11"/>
      <color theme="1"/>
      <name val="Nykredit Sans"/>
    </font>
    <font>
      <u/>
      <sz val="11"/>
      <color theme="10"/>
      <name val="Verdana"/>
      <family val="2"/>
    </font>
    <font>
      <u/>
      <sz val="11"/>
      <color theme="10"/>
      <name val="Nykredit Sans"/>
    </font>
    <font>
      <sz val="9"/>
      <name val="Nykredit Sans"/>
    </font>
    <font>
      <b/>
      <sz val="12"/>
      <color theme="1"/>
      <name val="Nykredit Sans"/>
    </font>
    <font>
      <b/>
      <sz val="9"/>
      <color theme="1"/>
      <name val="Nykredit Sans"/>
    </font>
    <font>
      <b/>
      <vertAlign val="superscript"/>
      <sz val="9"/>
      <color theme="1"/>
      <name val="Nykredit Sans"/>
    </font>
    <font>
      <sz val="9"/>
      <color theme="1"/>
      <name val="Nykredit Sans"/>
    </font>
    <font>
      <sz val="9"/>
      <color rgb="FFFF0000"/>
      <name val="Nykredit Sans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FE8ED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6" fillId="0" borderId="0" xfId="2" applyFont="1" applyAlignment="1" applyProtection="1"/>
    <xf numFmtId="14" fontId="4" fillId="2" borderId="0" xfId="1" applyNumberFormat="1" applyFont="1" applyFill="1" applyAlignment="1">
      <alignment horizontal="left"/>
    </xf>
    <xf numFmtId="0" fontId="7" fillId="2" borderId="0" xfId="1" applyFont="1" applyFill="1" applyAlignment="1">
      <alignment horizontal="left" vertical="center" wrapText="1"/>
    </xf>
    <xf numFmtId="0" fontId="6" fillId="2" borderId="0" xfId="2" applyFont="1" applyFill="1" applyAlignment="1" applyProtection="1"/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6" fillId="2" borderId="0" xfId="2" applyFont="1" applyFill="1" applyBorder="1" applyAlignment="1" applyProtection="1">
      <alignment vertical="center"/>
    </xf>
    <xf numFmtId="0" fontId="8" fillId="2" borderId="0" xfId="1" applyFont="1" applyFill="1" applyAlignment="1" applyProtection="1">
      <alignment horizontal="left" vertical="center" wrapText="1"/>
      <protection locked="0"/>
    </xf>
    <xf numFmtId="0" fontId="3" fillId="2" borderId="9" xfId="1" applyFont="1" applyFill="1" applyBorder="1" applyAlignment="1">
      <alignment vertical="top"/>
    </xf>
    <xf numFmtId="2" fontId="7" fillId="3" borderId="15" xfId="1" applyNumberFormat="1" applyFont="1" applyFill="1" applyBorder="1" applyAlignment="1">
      <alignment horizontal="center" vertical="center" wrapText="1"/>
    </xf>
    <xf numFmtId="2" fontId="7" fillId="3" borderId="16" xfId="1" applyNumberFormat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 wrapText="1"/>
    </xf>
    <xf numFmtId="2" fontId="7" fillId="3" borderId="18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vertical="top"/>
    </xf>
    <xf numFmtId="20" fontId="11" fillId="2" borderId="22" xfId="1" applyNumberFormat="1" applyFont="1" applyFill="1" applyBorder="1" applyAlignment="1">
      <alignment horizontal="center" vertical="center" wrapText="1"/>
    </xf>
    <xf numFmtId="166" fontId="11" fillId="2" borderId="15" xfId="4" applyNumberFormat="1" applyFont="1" applyFill="1" applyBorder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166" fontId="12" fillId="4" borderId="15" xfId="4" applyNumberFormat="1" applyFont="1" applyFill="1" applyBorder="1" applyAlignment="1">
      <alignment horizontal="center" vertical="center"/>
    </xf>
    <xf numFmtId="166" fontId="12" fillId="4" borderId="23" xfId="4" applyNumberFormat="1" applyFont="1" applyFill="1" applyBorder="1" applyAlignment="1">
      <alignment horizontal="center" vertical="center"/>
    </xf>
    <xf numFmtId="2" fontId="12" fillId="4" borderId="23" xfId="1" applyNumberFormat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left" vertical="center" wrapText="1"/>
    </xf>
    <xf numFmtId="0" fontId="11" fillId="2" borderId="23" xfId="1" applyFont="1" applyFill="1" applyBorder="1" applyAlignment="1">
      <alignment horizontal="center" vertical="center" wrapText="1"/>
    </xf>
    <xf numFmtId="14" fontId="11" fillId="2" borderId="23" xfId="1" applyNumberFormat="1" applyFont="1" applyFill="1" applyBorder="1" applyAlignment="1">
      <alignment horizontal="center" vertical="center" wrapText="1"/>
    </xf>
    <xf numFmtId="165" fontId="11" fillId="2" borderId="23" xfId="3" applyNumberFormat="1" applyFont="1" applyFill="1" applyBorder="1" applyAlignment="1">
      <alignment horizontal="right" vertical="center" wrapText="1"/>
    </xf>
    <xf numFmtId="2" fontId="11" fillId="2" borderId="22" xfId="1" applyNumberFormat="1" applyFont="1" applyFill="1" applyBorder="1" applyAlignment="1">
      <alignment horizontal="center" vertical="center"/>
    </xf>
    <xf numFmtId="168" fontId="3" fillId="2" borderId="0" xfId="1" applyNumberFormat="1" applyFont="1" applyFill="1" applyAlignment="1">
      <alignment vertical="center"/>
    </xf>
    <xf numFmtId="0" fontId="3" fillId="2" borderId="25" xfId="1" applyFont="1" applyFill="1" applyBorder="1" applyAlignment="1">
      <alignment vertical="top"/>
    </xf>
    <xf numFmtId="0" fontId="12" fillId="4" borderId="22" xfId="1" applyFont="1" applyFill="1" applyBorder="1" applyAlignment="1">
      <alignment horizontal="center" vertical="center"/>
    </xf>
    <xf numFmtId="0" fontId="12" fillId="4" borderId="2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 wrapText="1"/>
    </xf>
    <xf numFmtId="14" fontId="11" fillId="2" borderId="16" xfId="1" applyNumberFormat="1" applyFont="1" applyFill="1" applyBorder="1" applyAlignment="1">
      <alignment horizontal="center" vertical="center" wrapText="1"/>
    </xf>
    <xf numFmtId="167" fontId="11" fillId="2" borderId="23" xfId="4" applyNumberFormat="1" applyFont="1" applyFill="1" applyBorder="1" applyAlignment="1">
      <alignment horizontal="center" vertical="center"/>
    </xf>
    <xf numFmtId="2" fontId="11" fillId="2" borderId="23" xfId="1" applyNumberFormat="1" applyFont="1" applyFill="1" applyBorder="1" applyAlignment="1">
      <alignment horizontal="center" vertical="center"/>
    </xf>
    <xf numFmtId="1" fontId="11" fillId="2" borderId="22" xfId="1" applyNumberFormat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vertical="top"/>
    </xf>
    <xf numFmtId="20" fontId="11" fillId="2" borderId="0" xfId="1" applyNumberFormat="1" applyFont="1" applyFill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14" fontId="7" fillId="2" borderId="0" xfId="1" applyNumberFormat="1" applyFont="1" applyFill="1" applyAlignment="1">
      <alignment horizontal="center" vertical="center" wrapText="1"/>
    </xf>
    <xf numFmtId="165" fontId="7" fillId="2" borderId="0" xfId="3" applyNumberFormat="1" applyFont="1" applyFill="1" applyBorder="1" applyAlignment="1">
      <alignment horizontal="right" vertical="center" wrapText="1"/>
    </xf>
    <xf numFmtId="20" fontId="7" fillId="2" borderId="0" xfId="1" applyNumberFormat="1" applyFont="1" applyFill="1" applyAlignment="1">
      <alignment horizontal="center" vertical="center" wrapText="1"/>
    </xf>
    <xf numFmtId="0" fontId="7" fillId="2" borderId="28" xfId="1" applyFont="1" applyFill="1" applyBorder="1" applyAlignment="1">
      <alignment horizontal="left" vertical="center" wrapText="1"/>
    </xf>
    <xf numFmtId="0" fontId="11" fillId="2" borderId="0" xfId="1" applyFont="1" applyFill="1"/>
    <xf numFmtId="14" fontId="3" fillId="2" borderId="0" xfId="1" applyNumberFormat="1" applyFont="1" applyFill="1"/>
    <xf numFmtId="0" fontId="11" fillId="0" borderId="0" xfId="1" applyFont="1"/>
    <xf numFmtId="0" fontId="3" fillId="0" borderId="0" xfId="1" applyFont="1"/>
    <xf numFmtId="14" fontId="3" fillId="0" borderId="0" xfId="1" applyNumberFormat="1" applyFont="1"/>
    <xf numFmtId="2" fontId="3" fillId="2" borderId="0" xfId="1" applyNumberFormat="1" applyFont="1" applyFill="1"/>
    <xf numFmtId="20" fontId="3" fillId="2" borderId="0" xfId="1" applyNumberFormat="1" applyFont="1" applyFill="1"/>
    <xf numFmtId="0" fontId="11" fillId="2" borderId="0" xfId="1" applyFont="1" applyFill="1" applyAlignment="1">
      <alignment vertical="center"/>
    </xf>
    <xf numFmtId="166" fontId="11" fillId="2" borderId="19" xfId="4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center" vertical="center"/>
    </xf>
    <xf numFmtId="2" fontId="7" fillId="3" borderId="26" xfId="1" applyNumberFormat="1" applyFont="1" applyFill="1" applyBorder="1" applyAlignment="1">
      <alignment horizontal="center" vertical="center" wrapText="1"/>
    </xf>
    <xf numFmtId="2" fontId="11" fillId="2" borderId="24" xfId="1" applyNumberFormat="1" applyFont="1" applyFill="1" applyBorder="1" applyAlignment="1">
      <alignment horizontal="center" vertical="center"/>
    </xf>
    <xf numFmtId="166" fontId="12" fillId="4" borderId="20" xfId="4" applyNumberFormat="1" applyFont="1" applyFill="1" applyBorder="1" applyAlignment="1">
      <alignment horizontal="center" vertical="center"/>
    </xf>
    <xf numFmtId="1" fontId="11" fillId="2" borderId="21" xfId="1" applyNumberFormat="1" applyFont="1" applyFill="1" applyBorder="1" applyAlignment="1">
      <alignment horizontal="center" vertical="center"/>
    </xf>
    <xf numFmtId="2" fontId="11" fillId="2" borderId="27" xfId="1" applyNumberFormat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vertical="center"/>
    </xf>
    <xf numFmtId="0" fontId="8" fillId="2" borderId="0" xfId="1" applyFont="1" applyFill="1" applyAlignment="1" applyProtection="1">
      <alignment horizontal="left" vertical="center" wrapText="1"/>
      <protection locked="0"/>
    </xf>
    <xf numFmtId="0" fontId="9" fillId="3" borderId="1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  <xf numFmtId="14" fontId="9" fillId="3" borderId="6" xfId="1" quotePrefix="1" applyNumberFormat="1" applyFont="1" applyFill="1" applyBorder="1" applyAlignment="1">
      <alignment horizontal="center" vertical="top"/>
    </xf>
    <xf numFmtId="14" fontId="9" fillId="3" borderId="7" xfId="1" quotePrefix="1" applyNumberFormat="1" applyFont="1" applyFill="1" applyBorder="1" applyAlignment="1">
      <alignment horizontal="center" vertical="top"/>
    </xf>
    <xf numFmtId="14" fontId="9" fillId="3" borderId="8" xfId="1" quotePrefix="1" applyNumberFormat="1" applyFont="1" applyFill="1" applyBorder="1" applyAlignment="1">
      <alignment horizontal="center" vertical="top"/>
    </xf>
    <xf numFmtId="20" fontId="11" fillId="2" borderId="22" xfId="1" applyNumberFormat="1" applyFont="1" applyFill="1" applyBorder="1" applyAlignment="1">
      <alignment horizontal="center" vertical="center" wrapText="1"/>
    </xf>
    <xf numFmtId="20" fontId="11" fillId="2" borderId="16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 wrapText="1"/>
    </xf>
    <xf numFmtId="20" fontId="7" fillId="2" borderId="0" xfId="1" applyNumberFormat="1" applyFont="1" applyFill="1" applyAlignment="1">
      <alignment horizontal="center" vertical="center" wrapText="1"/>
    </xf>
    <xf numFmtId="166" fontId="11" fillId="2" borderId="22" xfId="5" applyNumberFormat="1" applyFont="1" applyFill="1" applyBorder="1" applyAlignment="1">
      <alignment horizontal="center" vertical="center"/>
    </xf>
  </cellXfs>
  <cellStyles count="6">
    <cellStyle name="Comma 2" xfId="3" xr:uid="{8DCF2EF9-7DB4-4C55-80A2-1146BC766564}"/>
    <cellStyle name="Komma" xfId="5" builtinId="3"/>
    <cellStyle name="Komma 2" xfId="4" xr:uid="{8BDA2213-267E-407A-B3C0-A8A855A1E5F5}"/>
    <cellStyle name="Link 2" xfId="2" xr:uid="{021DFF27-6D4D-4642-AEF3-85485C1039AD}"/>
    <cellStyle name="Normal" xfId="0" builtinId="0"/>
    <cellStyle name="Normal 2" xfId="1" xr:uid="{F042F476-C0D3-4F53-91EC-8BD109E047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43668-E79E-4E4D-8BA9-A7D2F1F7BAF2}">
  <dimension ref="B2:J12"/>
  <sheetViews>
    <sheetView tabSelected="1" zoomScale="114" workbookViewId="0"/>
  </sheetViews>
  <sheetFormatPr defaultColWidth="10.81640625" defaultRowHeight="14.5" x14ac:dyDescent="0.35"/>
  <cols>
    <col min="1" max="1" width="10.81640625" style="2"/>
    <col min="2" max="2" width="34.6328125" style="2" bestFit="1" customWidth="1"/>
    <col min="3" max="3" width="10.81640625" style="2"/>
    <col min="4" max="4" width="14.90625" style="2" customWidth="1"/>
    <col min="5" max="16384" width="10.81640625" style="2"/>
  </cols>
  <sheetData>
    <row r="2" spans="2:10" ht="18" x14ac:dyDescent="0.4">
      <c r="B2" s="1" t="s">
        <v>0</v>
      </c>
    </row>
    <row r="3" spans="2:10" x14ac:dyDescent="0.35">
      <c r="B3" s="2" t="s">
        <v>31</v>
      </c>
    </row>
    <row r="5" spans="2:10" x14ac:dyDescent="0.35">
      <c r="B5" s="3" t="s">
        <v>1</v>
      </c>
    </row>
    <row r="6" spans="2:10" x14ac:dyDescent="0.35">
      <c r="B6" s="4" t="s">
        <v>2</v>
      </c>
    </row>
    <row r="7" spans="2:10" x14ac:dyDescent="0.35">
      <c r="B7" s="5"/>
    </row>
    <row r="8" spans="2:10" x14ac:dyDescent="0.35">
      <c r="B8" s="3"/>
      <c r="J8" s="6"/>
    </row>
    <row r="9" spans="2:10" x14ac:dyDescent="0.35">
      <c r="B9" s="5"/>
      <c r="J9" s="6"/>
    </row>
    <row r="10" spans="2:10" x14ac:dyDescent="0.35">
      <c r="B10" s="7"/>
    </row>
    <row r="11" spans="2:10" x14ac:dyDescent="0.35">
      <c r="B11" s="7"/>
    </row>
    <row r="12" spans="2:10" x14ac:dyDescent="0.35">
      <c r="B12" s="7"/>
    </row>
  </sheetData>
  <hyperlinks>
    <hyperlink ref="B6" location="'Auction results'!A1" display="Auction Results" xr:uid="{51CA0F4D-BBA1-4843-BBA4-A9CD55801A4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5B0B-6080-4D7D-AD01-E78030851DF6}">
  <dimension ref="A1:AZ55"/>
  <sheetViews>
    <sheetView topLeftCell="A5" zoomScale="69" zoomScaleNormal="160" workbookViewId="0">
      <pane xSplit="1" topLeftCell="B1" activePane="topRight" state="frozen"/>
      <selection activeCell="B3" sqref="B3"/>
      <selection pane="topRight" activeCell="A5" sqref="A5"/>
    </sheetView>
  </sheetViews>
  <sheetFormatPr defaultColWidth="10.81640625" defaultRowHeight="14.5" x14ac:dyDescent="0.35"/>
  <cols>
    <col min="1" max="2" width="16.90625" style="9" customWidth="1"/>
    <col min="3" max="3" width="11.81640625" style="9" bestFit="1" customWidth="1"/>
    <col min="4" max="4" width="11.36328125" style="9" customWidth="1"/>
    <col min="5" max="5" width="20.6328125" style="9" bestFit="1" customWidth="1"/>
    <col min="6" max="6" width="8.6328125" style="9" bestFit="1" customWidth="1"/>
    <col min="7" max="7" width="9.36328125" style="9" customWidth="1"/>
    <col min="8" max="8" width="24.36328125" style="9" customWidth="1"/>
    <col min="9" max="9" width="12.453125" style="9" customWidth="1"/>
    <col min="10" max="11" width="12.54296875" style="9" bestFit="1" customWidth="1"/>
    <col min="12" max="13" width="7" style="9" customWidth="1"/>
    <col min="14" max="14" width="10.81640625" style="9" customWidth="1"/>
    <col min="15" max="16384" width="10.81640625" style="9"/>
  </cols>
  <sheetData>
    <row r="1" spans="1:52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52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52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52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6" spans="1:52" ht="16" thickBot="1" x14ac:dyDescent="0.4">
      <c r="A6" s="62" t="s">
        <v>3</v>
      </c>
      <c r="B6" s="62"/>
      <c r="C6" s="62"/>
      <c r="D6" s="62"/>
      <c r="E6" s="62"/>
      <c r="F6" s="11"/>
      <c r="G6" s="8"/>
      <c r="H6" s="8"/>
      <c r="I6" s="8"/>
      <c r="J6" s="8"/>
      <c r="K6" s="8"/>
      <c r="L6" s="8"/>
      <c r="M6" s="8"/>
    </row>
    <row r="7" spans="1:52" s="12" customFormat="1" ht="15" thickBot="1" x14ac:dyDescent="0.4">
      <c r="A7" s="63" t="s">
        <v>4</v>
      </c>
      <c r="B7" s="65" t="s">
        <v>5</v>
      </c>
      <c r="C7" s="65" t="s">
        <v>6</v>
      </c>
      <c r="D7" s="65" t="s">
        <v>7</v>
      </c>
      <c r="E7" s="65" t="s">
        <v>8</v>
      </c>
      <c r="F7" s="65" t="s">
        <v>9</v>
      </c>
      <c r="G7" s="65" t="s">
        <v>10</v>
      </c>
      <c r="H7" s="65" t="s">
        <v>11</v>
      </c>
      <c r="I7" s="65" t="s">
        <v>12</v>
      </c>
      <c r="J7" s="68" t="s">
        <v>13</v>
      </c>
      <c r="K7" s="69"/>
      <c r="L7" s="68" t="s">
        <v>14</v>
      </c>
      <c r="M7" s="77"/>
      <c r="N7" s="72">
        <v>46056</v>
      </c>
      <c r="O7" s="73"/>
      <c r="P7" s="73"/>
      <c r="Q7" s="73"/>
      <c r="R7" s="73"/>
      <c r="S7" s="73"/>
      <c r="T7" s="72">
        <v>46057</v>
      </c>
      <c r="U7" s="73"/>
      <c r="V7" s="73"/>
      <c r="W7" s="73"/>
      <c r="X7" s="73"/>
      <c r="Y7" s="74"/>
      <c r="Z7" s="72">
        <v>46058</v>
      </c>
      <c r="AA7" s="73"/>
      <c r="AB7" s="73"/>
      <c r="AC7" s="73"/>
      <c r="AD7" s="73"/>
      <c r="AE7" s="73"/>
      <c r="AF7" s="72">
        <v>46059</v>
      </c>
      <c r="AG7" s="73"/>
      <c r="AH7" s="73"/>
      <c r="AI7" s="73"/>
      <c r="AJ7" s="73"/>
      <c r="AK7" s="74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1:52" s="17" customFormat="1" ht="36" x14ac:dyDescent="0.35">
      <c r="A8" s="64"/>
      <c r="B8" s="66"/>
      <c r="C8" s="67"/>
      <c r="D8" s="67"/>
      <c r="E8" s="66"/>
      <c r="F8" s="67"/>
      <c r="G8" s="66"/>
      <c r="H8" s="66"/>
      <c r="I8" s="66"/>
      <c r="J8" s="70"/>
      <c r="K8" s="71"/>
      <c r="L8" s="70"/>
      <c r="M8" s="78"/>
      <c r="N8" s="13" t="s">
        <v>15</v>
      </c>
      <c r="O8" s="14" t="s">
        <v>16</v>
      </c>
      <c r="P8" s="14" t="s">
        <v>17</v>
      </c>
      <c r="Q8" s="14" t="s">
        <v>18</v>
      </c>
      <c r="R8" s="15" t="s">
        <v>19</v>
      </c>
      <c r="S8" s="16" t="s">
        <v>20</v>
      </c>
      <c r="T8" s="13" t="s">
        <v>15</v>
      </c>
      <c r="U8" s="14" t="s">
        <v>16</v>
      </c>
      <c r="V8" s="14" t="s">
        <v>17</v>
      </c>
      <c r="W8" s="14" t="s">
        <v>18</v>
      </c>
      <c r="X8" s="15" t="s">
        <v>19</v>
      </c>
      <c r="Y8" s="16" t="s">
        <v>20</v>
      </c>
      <c r="Z8" s="13" t="s">
        <v>15</v>
      </c>
      <c r="AA8" s="14" t="s">
        <v>16</v>
      </c>
      <c r="AB8" s="14" t="s">
        <v>17</v>
      </c>
      <c r="AC8" s="14" t="s">
        <v>18</v>
      </c>
      <c r="AD8" s="15" t="s">
        <v>19</v>
      </c>
      <c r="AE8" s="56" t="s">
        <v>20</v>
      </c>
      <c r="AF8" s="13" t="s">
        <v>15</v>
      </c>
      <c r="AG8" s="14" t="s">
        <v>16</v>
      </c>
      <c r="AH8" s="14" t="s">
        <v>17</v>
      </c>
      <c r="AI8" s="14" t="s">
        <v>18</v>
      </c>
      <c r="AJ8" s="15" t="s">
        <v>19</v>
      </c>
      <c r="AK8" s="16" t="s">
        <v>20</v>
      </c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</row>
    <row r="9" spans="1:52" s="38" customFormat="1" ht="24.9" customHeight="1" x14ac:dyDescent="0.35">
      <c r="A9" s="24" t="s">
        <v>25</v>
      </c>
      <c r="B9" s="25" t="s">
        <v>21</v>
      </c>
      <c r="C9" s="33" t="s">
        <v>22</v>
      </c>
      <c r="D9" s="25">
        <v>1</v>
      </c>
      <c r="E9" s="34">
        <v>46478</v>
      </c>
      <c r="F9" s="34" t="s">
        <v>23</v>
      </c>
      <c r="G9" s="25" t="s">
        <v>24</v>
      </c>
      <c r="H9" s="27">
        <v>20800</v>
      </c>
      <c r="I9" s="18">
        <v>0.375</v>
      </c>
      <c r="J9" s="75">
        <v>0.4375</v>
      </c>
      <c r="K9" s="76"/>
      <c r="L9" s="75">
        <v>0.44444444444444442</v>
      </c>
      <c r="M9" s="76"/>
      <c r="N9" s="19">
        <f>5200</f>
        <v>5200</v>
      </c>
      <c r="O9" s="35">
        <v>99.05</v>
      </c>
      <c r="P9" s="36">
        <f>1.97</f>
        <v>1.97</v>
      </c>
      <c r="Q9" s="37">
        <f>8150</f>
        <v>8150</v>
      </c>
      <c r="R9" s="28">
        <f>1.57</f>
        <v>1.57</v>
      </c>
      <c r="S9" s="20"/>
      <c r="T9" s="19">
        <f>5200</f>
        <v>5200</v>
      </c>
      <c r="U9" s="35">
        <v>99.07</v>
      </c>
      <c r="V9" s="36">
        <v>2.2599999999999998</v>
      </c>
      <c r="W9" s="19">
        <v>15470</v>
      </c>
      <c r="X9" s="28">
        <v>2.98</v>
      </c>
      <c r="Y9" s="20"/>
      <c r="Z9" s="19">
        <v>5100</v>
      </c>
      <c r="AA9" s="35">
        <v>99.087000000000003</v>
      </c>
      <c r="AB9" s="36">
        <v>1.93</v>
      </c>
      <c r="AC9" s="19">
        <v>15672.833000000001</v>
      </c>
      <c r="AD9" s="28">
        <v>3.07</v>
      </c>
      <c r="AE9" s="31"/>
      <c r="AF9" s="19">
        <v>5100</v>
      </c>
      <c r="AG9" s="35">
        <v>99.1</v>
      </c>
      <c r="AH9" s="36">
        <v>1.92</v>
      </c>
      <c r="AI9" s="80">
        <v>14992</v>
      </c>
      <c r="AJ9" s="28">
        <v>2.94</v>
      </c>
      <c r="AK9" s="20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</row>
    <row r="10" spans="1:52" s="30" customFormat="1" ht="24.9" customHeight="1" x14ac:dyDescent="0.35">
      <c r="A10" s="24" t="s">
        <v>33</v>
      </c>
      <c r="B10" s="25" t="s">
        <v>28</v>
      </c>
      <c r="C10" s="33" t="s">
        <v>22</v>
      </c>
      <c r="D10" s="25">
        <v>1</v>
      </c>
      <c r="E10" s="26">
        <v>47209</v>
      </c>
      <c r="F10" s="25" t="s">
        <v>26</v>
      </c>
      <c r="G10" s="25" t="s">
        <v>24</v>
      </c>
      <c r="H10" s="27">
        <v>700</v>
      </c>
      <c r="I10" s="18">
        <v>0.375</v>
      </c>
      <c r="J10" s="75">
        <v>0.47916666666666669</v>
      </c>
      <c r="K10" s="76"/>
      <c r="L10" s="75">
        <v>0.4861111111111111</v>
      </c>
      <c r="M10" s="76"/>
      <c r="N10" s="19">
        <f>700</f>
        <v>700</v>
      </c>
      <c r="O10" s="35">
        <f>96.11</f>
        <v>96.11</v>
      </c>
      <c r="P10" s="36">
        <f>2.35</f>
        <v>2.35</v>
      </c>
      <c r="Q10" s="37">
        <f>4641</f>
        <v>4641</v>
      </c>
      <c r="R10" s="28">
        <f>6.63</f>
        <v>6.63</v>
      </c>
      <c r="S10" s="20"/>
      <c r="T10" s="21"/>
      <c r="U10" s="22"/>
      <c r="V10" s="22"/>
      <c r="W10" s="22"/>
      <c r="X10" s="23"/>
      <c r="Y10" s="20"/>
      <c r="Z10" s="21"/>
      <c r="AA10" s="22"/>
      <c r="AB10" s="22"/>
      <c r="AC10" s="22"/>
      <c r="AD10" s="23"/>
      <c r="AE10" s="31"/>
      <c r="AF10" s="21"/>
      <c r="AG10" s="22"/>
      <c r="AH10" s="22"/>
      <c r="AI10" s="22"/>
      <c r="AJ10" s="23"/>
      <c r="AK10" s="20"/>
      <c r="AL10" s="2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</row>
    <row r="11" spans="1:52" s="38" customFormat="1" ht="24.9" customHeight="1" x14ac:dyDescent="0.35">
      <c r="A11" s="24" t="s">
        <v>34</v>
      </c>
      <c r="B11" s="25" t="s">
        <v>28</v>
      </c>
      <c r="C11" s="33" t="s">
        <v>22</v>
      </c>
      <c r="D11" s="25">
        <v>1</v>
      </c>
      <c r="E11" s="34">
        <v>47939</v>
      </c>
      <c r="F11" s="34" t="s">
        <v>29</v>
      </c>
      <c r="G11" s="25" t="s">
        <v>24</v>
      </c>
      <c r="H11" s="27">
        <v>700</v>
      </c>
      <c r="I11" s="18">
        <v>0.375</v>
      </c>
      <c r="J11" s="75">
        <v>0.54166666666666663</v>
      </c>
      <c r="K11" s="76"/>
      <c r="L11" s="75">
        <v>0.54861111111111116</v>
      </c>
      <c r="M11" s="76"/>
      <c r="N11" s="19">
        <v>700</v>
      </c>
      <c r="O11" s="35">
        <v>92.32</v>
      </c>
      <c r="P11" s="36">
        <v>2.66</v>
      </c>
      <c r="Q11" s="37">
        <v>5661</v>
      </c>
      <c r="R11" s="28">
        <v>8.09</v>
      </c>
      <c r="S11" s="20"/>
      <c r="T11" s="21"/>
      <c r="U11" s="22"/>
      <c r="V11" s="22"/>
      <c r="W11" s="22"/>
      <c r="X11" s="23"/>
      <c r="Y11" s="20"/>
      <c r="Z11" s="21"/>
      <c r="AA11" s="22"/>
      <c r="AB11" s="22"/>
      <c r="AC11" s="22"/>
      <c r="AD11" s="23"/>
      <c r="AE11" s="31"/>
      <c r="AF11" s="21"/>
      <c r="AG11" s="22"/>
      <c r="AH11" s="22"/>
      <c r="AI11" s="22"/>
      <c r="AJ11" s="23"/>
      <c r="AK11" s="20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</row>
    <row r="12" spans="1:52" s="38" customFormat="1" ht="24.9" customHeight="1" x14ac:dyDescent="0.35">
      <c r="A12" s="24" t="s">
        <v>35</v>
      </c>
      <c r="B12" s="25" t="s">
        <v>21</v>
      </c>
      <c r="C12" s="33" t="s">
        <v>22</v>
      </c>
      <c r="D12" s="25" t="s">
        <v>27</v>
      </c>
      <c r="E12" s="34">
        <v>47027</v>
      </c>
      <c r="F12" s="34" t="s">
        <v>23</v>
      </c>
      <c r="G12" s="25" t="s">
        <v>24</v>
      </c>
      <c r="H12" s="27">
        <v>10900</v>
      </c>
      <c r="I12" s="18">
        <v>0.375</v>
      </c>
      <c r="J12" s="75">
        <v>0.47916666666666669</v>
      </c>
      <c r="K12" s="76"/>
      <c r="L12" s="75">
        <v>0.4861111111111111</v>
      </c>
      <c r="M12" s="76"/>
      <c r="N12" s="21"/>
      <c r="O12" s="22"/>
      <c r="P12" s="22"/>
      <c r="Q12" s="22"/>
      <c r="R12" s="23"/>
      <c r="S12" s="20"/>
      <c r="T12" s="19">
        <v>10900</v>
      </c>
      <c r="U12" s="22"/>
      <c r="V12" s="22"/>
      <c r="W12" s="37">
        <v>31256</v>
      </c>
      <c r="X12" s="28">
        <v>2.87</v>
      </c>
      <c r="Y12" s="28">
        <v>0.04</v>
      </c>
      <c r="Z12" s="21"/>
      <c r="AA12" s="22"/>
      <c r="AB12" s="22"/>
      <c r="AC12" s="22"/>
      <c r="AD12" s="23"/>
      <c r="AE12" s="31"/>
      <c r="AF12" s="21"/>
      <c r="AG12" s="22"/>
      <c r="AH12" s="22"/>
      <c r="AI12" s="22"/>
      <c r="AJ12" s="23"/>
      <c r="AK12" s="20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s="38" customFormat="1" ht="24.9" customHeight="1" x14ac:dyDescent="0.35">
      <c r="A13" s="24" t="s">
        <v>36</v>
      </c>
      <c r="B13" s="25" t="s">
        <v>28</v>
      </c>
      <c r="C13" s="33" t="s">
        <v>22</v>
      </c>
      <c r="D13" s="25" t="s">
        <v>27</v>
      </c>
      <c r="E13" s="34">
        <v>47027</v>
      </c>
      <c r="F13" s="34" t="s">
        <v>23</v>
      </c>
      <c r="G13" s="25" t="s">
        <v>24</v>
      </c>
      <c r="H13" s="27">
        <v>4700</v>
      </c>
      <c r="I13" s="18">
        <v>0.375</v>
      </c>
      <c r="J13" s="75">
        <v>0.54166666666666663</v>
      </c>
      <c r="K13" s="76"/>
      <c r="L13" s="75">
        <v>0.54861111111111116</v>
      </c>
      <c r="M13" s="76"/>
      <c r="N13" s="21"/>
      <c r="O13" s="22"/>
      <c r="P13" s="22"/>
      <c r="Q13" s="22"/>
      <c r="R13" s="23"/>
      <c r="S13" s="20"/>
      <c r="T13" s="19">
        <v>4700</v>
      </c>
      <c r="U13" s="22"/>
      <c r="V13" s="22"/>
      <c r="W13" s="37">
        <v>14850</v>
      </c>
      <c r="X13" s="28">
        <v>3.16</v>
      </c>
      <c r="Y13" s="28">
        <v>7.0000000000000007E-2</v>
      </c>
      <c r="Z13" s="21"/>
      <c r="AA13" s="22"/>
      <c r="AB13" s="22"/>
      <c r="AC13" s="22"/>
      <c r="AD13" s="23"/>
      <c r="AE13" s="31"/>
      <c r="AF13" s="21"/>
      <c r="AG13" s="22"/>
      <c r="AH13" s="22"/>
      <c r="AI13" s="22"/>
      <c r="AJ13" s="23"/>
      <c r="AK13" s="20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</row>
    <row r="14" spans="1:52" s="38" customFormat="1" ht="24.9" customHeight="1" x14ac:dyDescent="0.35">
      <c r="A14" s="24" t="s">
        <v>37</v>
      </c>
      <c r="B14" s="25" t="s">
        <v>21</v>
      </c>
      <c r="C14" s="33" t="s">
        <v>22</v>
      </c>
      <c r="D14" s="25" t="s">
        <v>27</v>
      </c>
      <c r="E14" s="34">
        <v>47209</v>
      </c>
      <c r="F14" s="34" t="s">
        <v>23</v>
      </c>
      <c r="G14" s="25" t="s">
        <v>24</v>
      </c>
      <c r="H14" s="27">
        <v>10400</v>
      </c>
      <c r="I14" s="18">
        <v>0.375</v>
      </c>
      <c r="J14" s="75">
        <v>0.47916666666666669</v>
      </c>
      <c r="K14" s="76"/>
      <c r="L14" s="75">
        <v>0.4861111111111111</v>
      </c>
      <c r="M14" s="76"/>
      <c r="N14" s="21"/>
      <c r="O14" s="22"/>
      <c r="P14" s="22"/>
      <c r="Q14" s="22"/>
      <c r="R14" s="23"/>
      <c r="S14" s="20"/>
      <c r="T14" s="21"/>
      <c r="U14" s="22"/>
      <c r="V14" s="22"/>
      <c r="W14" s="22"/>
      <c r="X14" s="23"/>
      <c r="Y14" s="20"/>
      <c r="Z14" s="19">
        <v>10300</v>
      </c>
      <c r="AA14" s="22"/>
      <c r="AB14" s="22"/>
      <c r="AC14" s="37">
        <v>16725</v>
      </c>
      <c r="AD14" s="28">
        <v>1.62</v>
      </c>
      <c r="AE14" s="28">
        <v>0.04</v>
      </c>
      <c r="AF14" s="21"/>
      <c r="AG14" s="22"/>
      <c r="AH14" s="22"/>
      <c r="AI14" s="22"/>
      <c r="AJ14" s="23"/>
      <c r="AK14" s="20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</row>
    <row r="15" spans="1:52" s="38" customFormat="1" ht="24.9" customHeight="1" x14ac:dyDescent="0.35">
      <c r="A15" s="24" t="s">
        <v>38</v>
      </c>
      <c r="B15" s="25" t="s">
        <v>21</v>
      </c>
      <c r="C15" s="33" t="s">
        <v>22</v>
      </c>
      <c r="D15" s="25" t="s">
        <v>27</v>
      </c>
      <c r="E15" s="34">
        <v>47209</v>
      </c>
      <c r="F15" s="34" t="s">
        <v>26</v>
      </c>
      <c r="G15" s="25" t="s">
        <v>24</v>
      </c>
      <c r="H15" s="27">
        <v>2300</v>
      </c>
      <c r="I15" s="18">
        <v>0.375</v>
      </c>
      <c r="J15" s="75">
        <v>0.54166666666666663</v>
      </c>
      <c r="K15" s="76"/>
      <c r="L15" s="75">
        <v>0.54861111111111116</v>
      </c>
      <c r="M15" s="76"/>
      <c r="N15" s="21"/>
      <c r="O15" s="22"/>
      <c r="P15" s="22"/>
      <c r="Q15" s="22"/>
      <c r="R15" s="23"/>
      <c r="S15" s="20"/>
      <c r="T15" s="21"/>
      <c r="U15" s="22"/>
      <c r="V15" s="22"/>
      <c r="W15" s="22"/>
      <c r="X15" s="23"/>
      <c r="Y15" s="20"/>
      <c r="Z15" s="19">
        <v>2300</v>
      </c>
      <c r="AA15" s="22"/>
      <c r="AB15" s="22"/>
      <c r="AC15" s="37">
        <v>6268</v>
      </c>
      <c r="AD15" s="28">
        <v>2.73</v>
      </c>
      <c r="AE15" s="28">
        <v>0.1</v>
      </c>
      <c r="AF15" s="21"/>
      <c r="AG15" s="22"/>
      <c r="AH15" s="22"/>
      <c r="AI15" s="22"/>
      <c r="AJ15" s="23"/>
      <c r="AK15" s="32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</row>
    <row r="16" spans="1:52" s="38" customFormat="1" ht="24.9" customHeight="1" x14ac:dyDescent="0.35">
      <c r="A16" s="24" t="s">
        <v>39</v>
      </c>
      <c r="B16" s="25" t="s">
        <v>21</v>
      </c>
      <c r="C16" s="33" t="s">
        <v>22</v>
      </c>
      <c r="D16" s="25" t="s">
        <v>27</v>
      </c>
      <c r="E16" s="34">
        <v>47209</v>
      </c>
      <c r="F16" s="34" t="s">
        <v>26</v>
      </c>
      <c r="G16" s="25" t="s">
        <v>30</v>
      </c>
      <c r="H16" s="27">
        <v>370</v>
      </c>
      <c r="I16" s="18">
        <v>0.375</v>
      </c>
      <c r="J16" s="75">
        <v>0.47916666666666669</v>
      </c>
      <c r="K16" s="76"/>
      <c r="L16" s="75">
        <v>0.4861111111111111</v>
      </c>
      <c r="M16" s="76"/>
      <c r="N16" s="21"/>
      <c r="O16" s="22"/>
      <c r="P16" s="22"/>
      <c r="Q16" s="22"/>
      <c r="R16" s="23"/>
      <c r="S16" s="20"/>
      <c r="T16" s="21"/>
      <c r="U16" s="22"/>
      <c r="V16" s="22"/>
      <c r="W16" s="22"/>
      <c r="X16" s="23"/>
      <c r="Y16" s="20"/>
      <c r="Z16" s="21"/>
      <c r="AA16" s="22"/>
      <c r="AB16" s="22"/>
      <c r="AC16" s="22"/>
      <c r="AD16" s="23"/>
      <c r="AE16" s="31"/>
      <c r="AF16" s="19">
        <v>370</v>
      </c>
      <c r="AG16" s="22"/>
      <c r="AH16" s="22"/>
      <c r="AI16" s="59">
        <v>1758</v>
      </c>
      <c r="AJ16" s="28">
        <v>4.75</v>
      </c>
      <c r="AK16" s="57">
        <v>0.33</v>
      </c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s="38" customFormat="1" ht="24.9" customHeight="1" x14ac:dyDescent="0.35">
      <c r="A17" s="24" t="s">
        <v>40</v>
      </c>
      <c r="B17" s="25" t="s">
        <v>21</v>
      </c>
      <c r="C17" s="33" t="s">
        <v>22</v>
      </c>
      <c r="D17" s="25" t="s">
        <v>27</v>
      </c>
      <c r="E17" s="34">
        <v>47757</v>
      </c>
      <c r="F17" s="34" t="s">
        <v>29</v>
      </c>
      <c r="G17" s="25" t="s">
        <v>30</v>
      </c>
      <c r="H17" s="27">
        <v>20</v>
      </c>
      <c r="I17" s="18">
        <v>0.375</v>
      </c>
      <c r="J17" s="75">
        <v>0.54166666666666663</v>
      </c>
      <c r="K17" s="76"/>
      <c r="L17" s="75">
        <v>0.54861111111111116</v>
      </c>
      <c r="M17" s="76"/>
      <c r="N17" s="21"/>
      <c r="O17" s="22"/>
      <c r="P17" s="22"/>
      <c r="Q17" s="22"/>
      <c r="R17" s="23"/>
      <c r="S17" s="20"/>
      <c r="T17" s="21"/>
      <c r="U17" s="22"/>
      <c r="V17" s="22"/>
      <c r="W17" s="22"/>
      <c r="X17" s="23"/>
      <c r="Y17" s="20"/>
      <c r="Z17" s="21"/>
      <c r="AA17" s="22"/>
      <c r="AB17" s="22"/>
      <c r="AC17" s="22"/>
      <c r="AD17" s="23"/>
      <c r="AE17" s="31"/>
      <c r="AF17" s="54">
        <v>20</v>
      </c>
      <c r="AG17" s="58"/>
      <c r="AH17" s="58"/>
      <c r="AI17" s="59">
        <v>38</v>
      </c>
      <c r="AJ17" s="55">
        <v>1.9</v>
      </c>
      <c r="AK17" s="60">
        <v>0.48</v>
      </c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x14ac:dyDescent="0.35">
      <c r="B18" s="40" t="s">
        <v>32</v>
      </c>
      <c r="AF18" s="61"/>
      <c r="AG18" s="61"/>
      <c r="AH18" s="61"/>
      <c r="AI18" s="61"/>
      <c r="AJ18" s="61"/>
      <c r="AK18" s="61"/>
    </row>
    <row r="19" spans="1:52" s="17" customFormat="1" ht="27" customHeight="1" x14ac:dyDescent="0.35">
      <c r="A19" s="39"/>
      <c r="C19" s="41"/>
      <c r="D19" s="41"/>
      <c r="E19" s="42"/>
      <c r="F19" s="41"/>
      <c r="G19" s="41"/>
      <c r="H19" s="43"/>
      <c r="I19" s="39"/>
      <c r="J19" s="39"/>
      <c r="K19" s="39"/>
      <c r="L19" s="39"/>
      <c r="M19" s="3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</row>
    <row r="21" spans="1:52" ht="24.75" customHeight="1" x14ac:dyDescent="0.35">
      <c r="A21" s="79"/>
      <c r="B21" s="79"/>
      <c r="C21" s="79"/>
      <c r="D21" s="79"/>
      <c r="G21" s="79"/>
      <c r="H21" s="79"/>
      <c r="I21" s="44"/>
      <c r="J21" s="79"/>
      <c r="K21" s="79"/>
      <c r="L21" s="79"/>
      <c r="M21" s="79"/>
    </row>
    <row r="22" spans="1:52" ht="24.75" customHeight="1" x14ac:dyDescent="0.35">
      <c r="A22" s="6"/>
      <c r="B22" s="41"/>
      <c r="C22" s="41"/>
      <c r="D22" s="41"/>
      <c r="E22" s="42"/>
      <c r="F22" s="41"/>
      <c r="G22" s="41"/>
      <c r="H22" s="43"/>
      <c r="I22" s="44"/>
      <c r="J22" s="79"/>
      <c r="K22" s="79"/>
      <c r="L22" s="79"/>
      <c r="M22" s="79"/>
    </row>
    <row r="23" spans="1:52" ht="24.75" customHeight="1" x14ac:dyDescent="0.35">
      <c r="A23" s="6"/>
      <c r="B23" s="41"/>
      <c r="C23" s="41"/>
      <c r="D23" s="41"/>
      <c r="E23" s="42"/>
      <c r="F23" s="41"/>
      <c r="G23" s="41"/>
      <c r="H23" s="43"/>
      <c r="I23" s="44"/>
      <c r="J23" s="79"/>
      <c r="K23" s="79"/>
      <c r="L23" s="79"/>
      <c r="M23" s="79"/>
    </row>
    <row r="24" spans="1:52" x14ac:dyDescent="0.35">
      <c r="A24" s="45"/>
      <c r="I24" s="44"/>
    </row>
    <row r="25" spans="1:52" x14ac:dyDescent="0.35">
      <c r="A25" s="45"/>
      <c r="I25" s="44"/>
    </row>
    <row r="26" spans="1:52" x14ac:dyDescent="0.35">
      <c r="A26" s="2"/>
      <c r="C26" s="46"/>
      <c r="D26" s="2"/>
      <c r="E26" s="2"/>
      <c r="F26" s="2"/>
      <c r="G26" s="2"/>
      <c r="H26" s="47"/>
      <c r="I26" s="2"/>
      <c r="J26" s="47"/>
      <c r="K26" s="47"/>
    </row>
    <row r="27" spans="1:52" x14ac:dyDescent="0.35">
      <c r="A27" s="2"/>
      <c r="C27" s="46"/>
      <c r="D27" s="2"/>
      <c r="E27" s="2"/>
      <c r="F27" s="2"/>
      <c r="G27" s="2"/>
      <c r="H27" s="47"/>
      <c r="I27" s="2"/>
      <c r="J27" s="47"/>
      <c r="K27" s="47"/>
    </row>
    <row r="28" spans="1:52" x14ac:dyDescent="0.35">
      <c r="A28" s="2"/>
      <c r="C28" s="48"/>
      <c r="D28" s="49"/>
      <c r="E28" s="49"/>
      <c r="F28" s="49"/>
      <c r="G28" s="49"/>
      <c r="H28" s="50"/>
      <c r="I28" s="2"/>
      <c r="J28" s="47"/>
      <c r="K28" s="2"/>
    </row>
    <row r="29" spans="1:52" x14ac:dyDescent="0.35">
      <c r="A29" s="2"/>
      <c r="B29" s="2"/>
      <c r="C29" s="46"/>
      <c r="D29" s="2"/>
      <c r="E29" s="2"/>
      <c r="F29" s="2"/>
      <c r="G29" s="2"/>
      <c r="H29" s="47"/>
      <c r="I29" s="2"/>
      <c r="J29" s="51"/>
      <c r="K29" s="2"/>
    </row>
    <row r="30" spans="1:52" x14ac:dyDescent="0.35">
      <c r="A30" s="2"/>
      <c r="B30" s="2"/>
      <c r="C30" s="46"/>
      <c r="D30" s="2"/>
      <c r="E30" s="2"/>
      <c r="F30" s="2"/>
      <c r="G30" s="2"/>
      <c r="H30" s="47"/>
      <c r="I30" s="2"/>
      <c r="J30" s="47"/>
      <c r="K30" s="2"/>
      <c r="L30" s="52"/>
      <c r="M30" s="52"/>
    </row>
    <row r="31" spans="1:52" x14ac:dyDescent="0.35">
      <c r="A31" s="2"/>
      <c r="B31" s="2"/>
      <c r="C31" s="46"/>
      <c r="D31" s="2"/>
      <c r="E31" s="2"/>
      <c r="F31" s="2"/>
      <c r="G31" s="2"/>
      <c r="H31" s="47"/>
      <c r="I31" s="2"/>
      <c r="J31" s="47"/>
      <c r="K31" s="2"/>
      <c r="L31" s="52"/>
      <c r="M31" s="52"/>
    </row>
    <row r="32" spans="1:52" x14ac:dyDescent="0.35">
      <c r="A32" s="2"/>
      <c r="B32" s="2"/>
      <c r="C32" s="53"/>
      <c r="D32" s="2"/>
      <c r="E32" s="2"/>
      <c r="F32" s="2"/>
      <c r="G32" s="2"/>
      <c r="H32" s="47"/>
      <c r="I32" s="2"/>
      <c r="J32" s="47"/>
      <c r="K32" s="2"/>
      <c r="L32" s="52"/>
      <c r="M32" s="52"/>
    </row>
    <row r="33" spans="1:13" x14ac:dyDescent="0.35">
      <c r="A33" s="2"/>
      <c r="B33" s="2"/>
      <c r="C33" s="53"/>
      <c r="D33" s="2"/>
      <c r="E33" s="2"/>
      <c r="F33" s="2"/>
      <c r="G33" s="2"/>
      <c r="H33" s="47"/>
      <c r="I33" s="2"/>
      <c r="J33" s="47"/>
      <c r="K33" s="2"/>
      <c r="L33" s="52"/>
      <c r="M33" s="52"/>
    </row>
    <row r="34" spans="1:13" x14ac:dyDescent="0.35">
      <c r="A34" s="2"/>
      <c r="B34" s="2"/>
      <c r="C34" s="53"/>
      <c r="D34" s="2"/>
      <c r="E34" s="2"/>
      <c r="F34" s="2"/>
      <c r="G34" s="2"/>
      <c r="H34" s="47"/>
      <c r="I34" s="2"/>
      <c r="J34" s="47"/>
      <c r="K34" s="47"/>
      <c r="L34" s="52"/>
    </row>
    <row r="35" spans="1:13" x14ac:dyDescent="0.35">
      <c r="A35" s="2"/>
      <c r="B35" s="2"/>
      <c r="D35" s="2"/>
      <c r="E35" s="2"/>
      <c r="F35" s="2"/>
      <c r="G35" s="2"/>
      <c r="H35" s="47"/>
      <c r="I35" s="2"/>
      <c r="J35" s="51"/>
      <c r="K35" s="47"/>
      <c r="L35" s="52"/>
      <c r="M35" s="52"/>
    </row>
    <row r="36" spans="1:13" x14ac:dyDescent="0.35">
      <c r="A36" s="2"/>
      <c r="B36" s="2"/>
      <c r="D36" s="2"/>
      <c r="E36" s="2"/>
      <c r="F36" s="2"/>
      <c r="G36" s="2"/>
      <c r="H36" s="47"/>
      <c r="I36" s="2"/>
      <c r="J36" s="47"/>
      <c r="K36" s="47"/>
      <c r="L36" s="52"/>
      <c r="M36" s="52"/>
    </row>
    <row r="37" spans="1:1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A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</sheetData>
  <mergeCells count="43">
    <mergeCell ref="J22:K22"/>
    <mergeCell ref="L22:M22"/>
    <mergeCell ref="J23:K23"/>
    <mergeCell ref="L23:M23"/>
    <mergeCell ref="J17:K17"/>
    <mergeCell ref="L17:M17"/>
    <mergeCell ref="A21:B21"/>
    <mergeCell ref="C21:D21"/>
    <mergeCell ref="G21:H21"/>
    <mergeCell ref="J21:K21"/>
    <mergeCell ref="L21:M21"/>
    <mergeCell ref="J10:K10"/>
    <mergeCell ref="L10:M10"/>
    <mergeCell ref="N7:S7"/>
    <mergeCell ref="J16:K16"/>
    <mergeCell ref="L11:M11"/>
    <mergeCell ref="L12:M12"/>
    <mergeCell ref="L13:M13"/>
    <mergeCell ref="L14:M14"/>
    <mergeCell ref="L15:M15"/>
    <mergeCell ref="L16:M16"/>
    <mergeCell ref="J11:K11"/>
    <mergeCell ref="J12:K12"/>
    <mergeCell ref="J13:K13"/>
    <mergeCell ref="J14:K14"/>
    <mergeCell ref="J15:K15"/>
    <mergeCell ref="T7:Y7"/>
    <mergeCell ref="Z7:AE7"/>
    <mergeCell ref="AF7:AK7"/>
    <mergeCell ref="J9:K9"/>
    <mergeCell ref="L9:M9"/>
    <mergeCell ref="L7:M8"/>
    <mergeCell ref="F7:F8"/>
    <mergeCell ref="G7:G8"/>
    <mergeCell ref="H7:H8"/>
    <mergeCell ref="I7:I8"/>
    <mergeCell ref="J7:K8"/>
    <mergeCell ref="A6:E6"/>
    <mergeCell ref="A7:A8"/>
    <mergeCell ref="B7:B8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Content</vt:lpstr>
      <vt:lpstr>Auction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Nygaard</dc:creator>
  <cp:lastModifiedBy>Søren Nygaard</cp:lastModifiedBy>
  <dcterms:created xsi:type="dcterms:W3CDTF">2026-02-03T08:24:22Z</dcterms:created>
  <dcterms:modified xsi:type="dcterms:W3CDTF">2026-02-09T08:28:44Z</dcterms:modified>
</cp:coreProperties>
</file>